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IINTEISTÖTOIMI\Asuntotontit\Yhtiömuotoiset tontit\Rivi- ja kerrostalotonttihaku v. 2024\Syksy2024\Koukkuniemi\Laatu-konseptihaun materiaalit\"/>
    </mc:Choice>
  </mc:AlternateContent>
  <xr:revisionPtr revIDLastSave="0" documentId="13_ncr:1_{F9D0E3A4-93D2-44D7-A424-15F84B069AEE}" xr6:coauthVersionLast="47" xr6:coauthVersionMax="47" xr10:uidLastSave="{00000000-0000-0000-0000-000000000000}"/>
  <bookViews>
    <workbookView xWindow="-120" yWindow="-120" windowWidth="29040" windowHeight="17520" xr2:uid="{324975A1-FF0B-45E8-B74E-84D9F6B5D0CF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 a="1"/>
  <c r="J46" i="1" s="1"/>
  <c r="J44" i="1" a="1"/>
  <c r="J44" i="1" s="1"/>
  <c r="J7" i="1" a="1"/>
  <c r="J7" i="1"/>
  <c r="J45" i="1" a="1"/>
  <c r="J45" i="1" s="1"/>
  <c r="J11" i="1" a="1"/>
  <c r="J11" i="1" s="1"/>
  <c r="J8" i="1" a="1"/>
  <c r="J8" i="1" s="1"/>
  <c r="J47" i="1" a="1"/>
  <c r="J47" i="1" s="1"/>
  <c r="J41" i="1" a="1"/>
  <c r="J41" i="1" s="1"/>
  <c r="J40" i="1" a="1"/>
  <c r="J40" i="1" s="1"/>
  <c r="J39" i="1" a="1"/>
  <c r="J39" i="1" s="1"/>
  <c r="J38" i="1" a="1"/>
  <c r="J38" i="1" s="1"/>
  <c r="J37" i="1" a="1"/>
  <c r="J37" i="1" s="1"/>
  <c r="J36" i="1" a="1"/>
  <c r="J36" i="1" s="1"/>
  <c r="J35" i="1" a="1"/>
  <c r="J35" i="1" s="1"/>
  <c r="J32" i="1" a="1"/>
  <c r="J32" i="1" s="1"/>
  <c r="J31" i="1" a="1"/>
  <c r="J31" i="1" s="1"/>
  <c r="J30" i="1" a="1"/>
  <c r="J30" i="1" s="1"/>
  <c r="J29" i="1" a="1"/>
  <c r="J29" i="1" s="1"/>
  <c r="J28" i="1" a="1"/>
  <c r="J28" i="1" s="1"/>
  <c r="J26" i="1" a="1"/>
  <c r="J26" i="1" s="1"/>
  <c r="J25" i="1" a="1"/>
  <c r="J25" i="1" s="1"/>
  <c r="J24" i="1" a="1"/>
  <c r="J24" i="1" s="1"/>
  <c r="J14" i="1" a="1"/>
  <c r="J14" i="1" s="1"/>
  <c r="J22" i="1" a="1"/>
  <c r="J22" i="1" s="1"/>
  <c r="J21" i="1" a="1"/>
  <c r="J21" i="1" s="1"/>
  <c r="J20" i="1" a="1"/>
  <c r="J20" i="1" s="1"/>
  <c r="J19" i="1" a="1"/>
  <c r="J19" i="1" s="1"/>
  <c r="J18" i="1" a="1"/>
  <c r="J18" i="1" s="1"/>
  <c r="J16" i="1" a="1"/>
  <c r="J16" i="1" s="1"/>
  <c r="J15" i="1" a="1"/>
  <c r="J15" i="1" s="1"/>
  <c r="J13" i="1" a="1"/>
  <c r="J13" i="1" s="1"/>
  <c r="J12" i="1" a="1"/>
  <c r="J12" i="1" s="1"/>
  <c r="J9" i="1" a="1"/>
  <c r="J9" i="1" s="1"/>
  <c r="J5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<sst xmlns="http://schemas.openxmlformats.org/spreadsheetml/2006/main" count="271" uniqueCount="160">
  <si>
    <t>KONSEPTIHAKU: laadukkaat, joustavat ja toimivat kodit</t>
  </si>
  <si>
    <t xml:space="preserve">1. </t>
  </si>
  <si>
    <t>YLEISET EHDOT</t>
  </si>
  <si>
    <t>1.1</t>
  </si>
  <si>
    <t>0p</t>
  </si>
  <si>
    <t>1p</t>
  </si>
  <si>
    <t>2p</t>
  </si>
  <si>
    <t>3p</t>
  </si>
  <si>
    <t>1.2</t>
  </si>
  <si>
    <t xml:space="preserve">Hakijalla on toteuttamatonta, kaupungin luovuttamaa tonttivarantoa </t>
  </si>
  <si>
    <t>kyllä, aloittamatta</t>
  </si>
  <si>
    <t>Hylkäysperuste</t>
  </si>
  <si>
    <t>ei</t>
  </si>
  <si>
    <t>lisätietoja</t>
  </si>
  <si>
    <t xml:space="preserve">pisteet </t>
  </si>
  <si>
    <t>vastaus</t>
  </si>
  <si>
    <t>kyllä, rakennuslupavaiheessa tai rakenteilla</t>
  </si>
  <si>
    <t>1.3</t>
  </si>
  <si>
    <t>kyllä</t>
  </si>
  <si>
    <t xml:space="preserve">2. </t>
  </si>
  <si>
    <t>PERUSRATKAISU</t>
  </si>
  <si>
    <t xml:space="preserve">2.1 </t>
  </si>
  <si>
    <t>2.2</t>
  </si>
  <si>
    <t>2.3</t>
  </si>
  <si>
    <t>2.4</t>
  </si>
  <si>
    <t>10 tai enemmän</t>
  </si>
  <si>
    <t>8-9</t>
  </si>
  <si>
    <t>neljä tai vähemmän</t>
  </si>
  <si>
    <t>5-7</t>
  </si>
  <si>
    <t>21-50 %</t>
  </si>
  <si>
    <t>51-80 %</t>
  </si>
  <si>
    <t>yli 80 %</t>
  </si>
  <si>
    <t>yli 40 %</t>
  </si>
  <si>
    <t>enintään 20 %</t>
  </si>
  <si>
    <t xml:space="preserve">Niiden asuntojen osuus, joissa oleskelutilojen huonekorkeus on yli 2,7 m </t>
  </si>
  <si>
    <t>Hakijan nimi</t>
  </si>
  <si>
    <t>2.5</t>
  </si>
  <si>
    <t>2.6</t>
  </si>
  <si>
    <t xml:space="preserve">3. </t>
  </si>
  <si>
    <t>ASUNTOJAKAUMA JA ASUNTOKOOT</t>
  </si>
  <si>
    <t>Asuntojen keskipinta-ala</t>
  </si>
  <si>
    <t>3.1</t>
  </si>
  <si>
    <t>3.2</t>
  </si>
  <si>
    <t>3.3</t>
  </si>
  <si>
    <t>3.4</t>
  </si>
  <si>
    <t>3.5</t>
  </si>
  <si>
    <t>31-40 %</t>
  </si>
  <si>
    <t>21-30 %</t>
  </si>
  <si>
    <t>11-20 %</t>
  </si>
  <si>
    <t>yli 20 %</t>
  </si>
  <si>
    <t>1-10 %</t>
  </si>
  <si>
    <t xml:space="preserve">4. </t>
  </si>
  <si>
    <t>ASUNTOJEN MUUNTOJOUSTAVUUS</t>
  </si>
  <si>
    <t>Kohteessa on yhdistettäviä tai jaettavia asuntoja</t>
  </si>
  <si>
    <t>11-30 %</t>
  </si>
  <si>
    <t>yli 30 %</t>
  </si>
  <si>
    <t xml:space="preserve">5. </t>
  </si>
  <si>
    <t>ASUNTOJEN TOIMIVUUS JA KALUSTETTAVUUS</t>
  </si>
  <si>
    <t>Niiden asuntojen osuus, joissa on vähintään 3,6 m leveä oleskelutila, joka on kalustettavissa vähintään kahdella tavalla.</t>
  </si>
  <si>
    <t>YHTEISÖLLISYYS JA JAKAMINEN</t>
  </si>
  <si>
    <t xml:space="preserve">Kohteessa on seuraavat yhteiskäyttöiset tilat tai palvelut: </t>
  </si>
  <si>
    <t>laadukkaat saunatilat</t>
  </si>
  <si>
    <t>kuntoilutila</t>
  </si>
  <si>
    <t>etätyötila</t>
  </si>
  <si>
    <t>tavaroiden kierrätys/lainauspiste</t>
  </si>
  <si>
    <t>yhteiskäyttöauto tai kuormapyörä</t>
  </si>
  <si>
    <t>yhteistilojen varausjärjestelmä</t>
  </si>
  <si>
    <t>automaattisesti avautuvat ulko-ovet</t>
  </si>
  <si>
    <t xml:space="preserve">6. </t>
  </si>
  <si>
    <t xml:space="preserve">7. </t>
  </si>
  <si>
    <t xml:space="preserve">8. </t>
  </si>
  <si>
    <t>MUUT ASUMISEN LAATUA JA TOIMINNALLISUUTTA PARANTAVAT RATKAISUT</t>
  </si>
  <si>
    <r>
      <t>Hakijalla on mahdollisuus esittää</t>
    </r>
    <r>
      <rPr>
        <b/>
        <sz val="11"/>
        <color theme="1"/>
        <rFont val="Calibri"/>
        <family val="2"/>
        <scheme val="minor"/>
      </rPr>
      <t xml:space="preserve"> enintään 3 kpl</t>
    </r>
    <r>
      <rPr>
        <sz val="11"/>
        <color theme="1"/>
        <rFont val="Calibri"/>
        <family val="2"/>
        <scheme val="minor"/>
      </rPr>
      <t xml:space="preserve"> muita</t>
    </r>
    <r>
      <rPr>
        <b/>
        <sz val="11"/>
        <color theme="1"/>
        <rFont val="Calibri"/>
        <family val="2"/>
        <scheme val="minor"/>
      </rPr>
      <t xml:space="preserve"> tavanomaisesta poikkeavia </t>
    </r>
    <r>
      <rPr>
        <sz val="11"/>
        <color theme="1"/>
        <rFont val="Calibri"/>
        <family val="2"/>
        <scheme val="minor"/>
      </rPr>
      <t xml:space="preserve">ratkaisuja ja innovaatioita, jotka parantavat asuntojen laatua, toiminnallisuutta tai joustavuutta.
Ratkaisut tulee kuvata sanallisesta ja/tai pohjakaavioin.
</t>
    </r>
    <r>
      <rPr>
        <b/>
        <sz val="11"/>
        <color theme="1"/>
        <rFont val="Calibri"/>
        <family val="2"/>
        <scheme val="minor"/>
      </rPr>
      <t>Kaupunki arvioi ja pisteyttää ratkaisut (0-5 p.)</t>
    </r>
    <r>
      <rPr>
        <sz val="11"/>
        <color theme="1"/>
        <rFont val="Calibri"/>
        <family val="2"/>
        <scheme val="minor"/>
      </rPr>
      <t xml:space="preserve"> niiden asukkaille tuoman lisäarvon perusteella.</t>
    </r>
  </si>
  <si>
    <t>4.1</t>
  </si>
  <si>
    <t>4.2</t>
  </si>
  <si>
    <t>4.3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</si>
  <si>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</si>
  <si>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</si>
  <si>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</si>
  <si>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</si>
  <si>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</si>
  <si>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</si>
  <si>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</si>
  <si>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</si>
  <si>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</si>
  <si>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</si>
  <si>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6.6</t>
  </si>
  <si>
    <t>6.7</t>
  </si>
  <si>
    <t>7.1</t>
  </si>
  <si>
    <t>7.2</t>
  </si>
  <si>
    <t>7.3</t>
  </si>
  <si>
    <t>Kohteessa on seuraavat tekniset ratkaisut:</t>
  </si>
  <si>
    <t>TEKNISET- JA ÄLYRATKAISUT</t>
  </si>
  <si>
    <t>8.1</t>
  </si>
  <si>
    <t>8.2</t>
  </si>
  <si>
    <t>8.3</t>
  </si>
  <si>
    <t>PISTEET YHTEENSÄ:</t>
  </si>
  <si>
    <r>
      <rPr>
        <b/>
        <sz val="11"/>
        <color theme="1"/>
        <rFont val="Calibri"/>
        <family val="2"/>
        <scheme val="minor"/>
      </rPr>
      <t xml:space="preserve">Oma innovaatio 1 </t>
    </r>
    <r>
      <rPr>
        <sz val="11"/>
        <color theme="1"/>
        <rFont val="Calibri"/>
        <family val="2"/>
        <scheme val="minor"/>
      </rPr>
      <t xml:space="preserve">
(kirjaa tähän lyhyesti ja esitä tarvittaessa lajemmin liitteellä )</t>
    </r>
  </si>
  <si>
    <r>
      <rPr>
        <b/>
        <sz val="11"/>
        <color theme="1"/>
        <rFont val="Calibri"/>
        <family val="2"/>
        <scheme val="minor"/>
      </rPr>
      <t xml:space="preserve">Oma innovaatio 2 </t>
    </r>
    <r>
      <rPr>
        <sz val="11"/>
        <color theme="1"/>
        <rFont val="Calibri"/>
        <family val="2"/>
        <scheme val="minor"/>
      </rPr>
      <t xml:space="preserve">
(kirjaa tähän lyhyesti ja esitä tarvittaessa lajemmin liitteellä )</t>
    </r>
  </si>
  <si>
    <r>
      <rPr>
        <b/>
        <sz val="11"/>
        <color theme="1"/>
        <rFont val="Calibri"/>
        <family val="2"/>
        <scheme val="minor"/>
      </rPr>
      <t>Oma innovaatio 3</t>
    </r>
    <r>
      <rPr>
        <sz val="11"/>
        <color theme="1"/>
        <rFont val="Calibri"/>
        <family val="2"/>
        <scheme val="minor"/>
      </rPr>
      <t xml:space="preserve">
(kirjaa tähän lyhyesti ja esitä tarvittaessa lajemmin liitteellä )</t>
    </r>
  </si>
  <si>
    <t xml:space="preserve">Tarvittavien alaslaskujen osalta huonekorkeus voi olla matalampi. </t>
  </si>
  <si>
    <t>1-25 %</t>
  </si>
  <si>
    <t xml:space="preserve">yli 50 % </t>
  </si>
  <si>
    <t>26-50 %</t>
  </si>
  <si>
    <r>
      <t>enintään 45 m</t>
    </r>
    <r>
      <rPr>
        <vertAlign val="superscript"/>
        <sz val="11"/>
        <color theme="1"/>
        <rFont val="Calibri"/>
        <family val="2"/>
        <scheme val="minor"/>
      </rPr>
      <t>2</t>
    </r>
  </si>
  <si>
    <t>Yksiöiden osuus kaikista asunnoista</t>
  </si>
  <si>
    <t>perheasuntojen (3+ h) osuus kaikista asunnoista</t>
  </si>
  <si>
    <t>Isompien perheasuntojen (4+ h) osuus kaikista asunnoista</t>
  </si>
  <si>
    <t>Asuntojen määrä yhtä porrashuonetta kohti</t>
  </si>
  <si>
    <r>
      <t>yli 60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</si>
  <si>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46-53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</si>
  <si>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54-60 m</t>
    </r>
    <r>
      <rPr>
        <vertAlign val="superscript"/>
        <sz val="11"/>
        <color theme="1"/>
        <rFont val="Calibri"/>
        <family val="2"/>
        <scheme val="minor"/>
      </rPr>
      <t>2</t>
    </r>
  </si>
  <si>
    <t>enintään 5 %</t>
  </si>
  <si>
    <t xml:space="preserve">yli 20 % </t>
  </si>
  <si>
    <t>6-10 %</t>
  </si>
  <si>
    <r>
      <t>Alle 30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:n kokoisten asuntojen osuus kaikista asunnoista</t>
    </r>
  </si>
  <si>
    <t>ei yhdistettäviä asuntoja</t>
  </si>
  <si>
    <t>* Suunniteltu vähintään kaksi vaihtoehtoista, toimivaa pohjaratkaisua, joista toisessa on avokeittiö ja toisessa erillinen keittiö
* Keittiötyypin muutos on suhteellisin kevyin muutostöin mahdollista myöhemminkin elinkaaren aikana (ikkunajako, asunnon sisäiset rakenteet).
*Kohteen markkinoinnissa esitetään molemmat vaihtoehtoiset ratkaisut.</t>
  </si>
  <si>
    <t>Asunnossa on esim. alkovi, parvi tai muu oleskelutilasta erotettu tila, johon saa rauhallisen makuupaikan.</t>
  </si>
  <si>
    <t>Lasketaan osuus muista asunnoista kuin yksiöistä</t>
  </si>
  <si>
    <t xml:space="preserve">Lasketaan osuus vähintään kahden makuuhuoneen asunnoista. 
Tavoitteena on, että päämakuuhuoneen lisäksi asunnossa olisi toinenkin väljempi makuuhuone. </t>
  </si>
  <si>
    <r>
      <t xml:space="preserve">Niiden asuntojen osuus </t>
    </r>
    <r>
      <rPr>
        <i/>
        <sz val="11"/>
        <color theme="1"/>
        <rFont val="Calibri"/>
        <family val="2"/>
        <scheme val="minor"/>
      </rPr>
      <t>makuuhuoneellisista</t>
    </r>
    <r>
      <rPr>
        <sz val="11"/>
        <color theme="1"/>
        <rFont val="Calibri"/>
        <family val="2"/>
        <scheme val="minor"/>
      </rPr>
      <t xml:space="preserve"> asunnoista, joissa on vähintään yksi vähintään 13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:n kokoinen makuuhuone</t>
    </r>
  </si>
  <si>
    <t>Viljelylaatikoita pihalla</t>
  </si>
  <si>
    <r>
      <t xml:space="preserve">Niiden asuntojen osuus </t>
    </r>
    <r>
      <rPr>
        <i/>
        <sz val="11"/>
        <color theme="1"/>
        <rFont val="Calibri"/>
        <family val="2"/>
        <scheme val="minor"/>
      </rPr>
      <t>vähintään kahden makuuhuoneen asunnoista</t>
    </r>
    <r>
      <rPr>
        <sz val="11"/>
        <color theme="1"/>
        <rFont val="Calibri"/>
        <family val="2"/>
        <scheme val="minor"/>
      </rPr>
      <t>, joissa toiseksi suurimman makuuhuoneen pinta-ala on vähintään 9 m</t>
    </r>
    <r>
      <rPr>
        <vertAlign val="superscript"/>
        <sz val="11"/>
        <color theme="1"/>
        <rFont val="Calibri"/>
        <family val="2"/>
        <scheme val="minor"/>
      </rPr>
      <t>2</t>
    </r>
  </si>
  <si>
    <t>Niiden asuntojen osuus, joissa on varattu tilaa pyykinpesulle, -kuivaukselle ja -käsittelylle</t>
  </si>
  <si>
    <t>Asunnosta tulee löytyä paikka pyykinpesukoneelle/kuivausrummulle, pöytätasoa pyykin käsittelyyn ja paikka pyykkitelineelle tai -narulle. Nämä voivat  sijaita joko erillisessä kodinhoitohuoneessa tai esim. kylpyhuoneen yhteydessä.</t>
  </si>
  <si>
    <t>Huom. sijainti, varustus, ilmanvaihto</t>
  </si>
  <si>
    <t xml:space="preserve">Muita asumisen laatua lisääviä teknisiä- tai älyratkaisuja voi esittää kohdassa 8. </t>
  </si>
  <si>
    <r>
      <t xml:space="preserve">*Yhteistilat tulee suunnitella, mitoittaa ja varustaa käyttötarkoitukseensa ja kohteen kokoon nähden sopiviksi. Suunnittelussa voi hyödyntää esim. RT-korttia </t>
    </r>
    <r>
      <rPr>
        <i/>
        <sz val="11"/>
        <color theme="1"/>
        <rFont val="Calibri"/>
        <family val="2"/>
        <scheme val="minor"/>
      </rPr>
      <t>RT 93-10957: Asuntosuunnittelu, yhteistilat</t>
    </r>
    <r>
      <rPr>
        <sz val="11"/>
        <color theme="1"/>
        <rFont val="Calibri"/>
        <family val="2"/>
        <scheme val="minor"/>
      </rPr>
      <t xml:space="preserve">. 
*Yhteistiloissa on hyvä huomioida muuntojoustavuus: tila voi toimia useammassa kuin yhdessä käyttötarkoituksessa. Pisteitä voi kuitenkin saada vain yhden tilaa kohti, vaikka se palvelisi useammassa käyttötarkoituksessa.
*Muita asumisen laatua lisääviä yhteistiloja tai -palveluita voi esittää kohdassa 8. </t>
    </r>
  </si>
  <si>
    <r>
      <t>ei alle 30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:n asuntoja</t>
    </r>
  </si>
  <si>
    <t>ei yhteen suuntaan avautuvia, yli 6 m syviä asuntoja</t>
  </si>
  <si>
    <t>Kohde on hallinta- ja rahoitusmuodoltaan tonttihaussa esitetyn mukainen ja hakijalla on edellytykset toteuttaa ko. tuotantoa (ml. taloudelliset edellytykset)</t>
  </si>
  <si>
    <t>Hakija on saanut kaupungilta tontin jossain aiemmassa tonttihaussa tai neuvottelumenettelyssä</t>
  </si>
  <si>
    <t xml:space="preserve">Kaupunki arvioi ja pisteyttää ratkaisut (0-5 p.) </t>
  </si>
  <si>
    <t>oleskelutila</t>
  </si>
  <si>
    <t xml:space="preserve">Oleskelutila voi sijoittua esim. saunaosaston yhteyteen. Se voi olla myös porrashuoneeseen tai muulle kulkureitille avautuva "porrastupa", joka tarjoaa luontevan tapaamispaikan talon asukkaille. Se voi sijaita esim. talopesulan yhteydessä. </t>
  </si>
  <si>
    <t>Useampaan kuin yhteen suuntaan avautuvien asuntojen  osuus kaikista tontille rakennettavista asunnosta</t>
  </si>
  <si>
    <t>Vain yhteen suuntaan avautuvien, yli 6 m syvien asuntojen osuus kaikista tontille rakennettavista asunnoista</t>
  </si>
  <si>
    <r>
      <t xml:space="preserve">Niiden asuntojen osuus </t>
    </r>
    <r>
      <rPr>
        <i/>
        <sz val="11"/>
        <color theme="1"/>
        <rFont val="Calibri"/>
        <family val="2"/>
        <scheme val="minor"/>
      </rPr>
      <t>maantasokerroksen asunnoista</t>
    </r>
    <r>
      <rPr>
        <sz val="11"/>
        <color theme="1"/>
        <rFont val="Calibri"/>
        <family val="2"/>
        <scheme val="minor"/>
      </rPr>
      <t>, joissa on oma asuntopiha</t>
    </r>
  </si>
  <si>
    <r>
      <t>Niiden asuntojen osuus, joissa on yli 6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:n kokoinen asuntokokoinen ulkotila 
(parveke tai oma asuntopiha)</t>
    </r>
  </si>
  <si>
    <t xml:space="preserve">*Asunnot, jotka voidaan toteuttaa kahtena pienempänä tai yhtenä suurempana asuntona. 
*Asuntojen yhdistäminen tai jakaminen on mahdollista myöhemminkin elinkaaren aikana sekä teknisesti että hallinnollisesti. 
* Kohteen markkinoinnissa esitetään molemmat ratkaisut ja asunnot on mahdollista ostaa joko erikseen tai valmiiksi yhdistettynä (jos molemmat ovat vapaana).
</t>
  </si>
  <si>
    <t>1-5 asuntoparia</t>
  </si>
  <si>
    <t>6-10 asuntoparia</t>
  </si>
  <si>
    <t>yli 10 asuntoparia</t>
  </si>
  <si>
    <t>Niiden asuntojen osuus kaikista kohteen asunnoista, joiden makuuhuoneiden määrä on muutettavissa</t>
  </si>
  <si>
    <t>* Suunniteltu vähintään 2 vaihtoehtoista, toimivaa  pohjaratkaisua, joissa makuuhuoneiden määrä vaihtelee.
*Huoneen lisääminen tai poistaminen on suhteellisin kevyin muutostöin mahdollista myöhemminkin elinkaaren aikana (ikkunajako, asunnon sisäiset rakenteet).
*Kohteen markkinoinnissa esitetään molemmat vaihtoehtoiset ratkaisut.</t>
  </si>
  <si>
    <t>Niiden asuntojen osuus kaikista kohteen asunnoista, joissa keittiötyyppi on muutettavissa (avokeittiö tai erillinen keittiö)</t>
  </si>
  <si>
    <r>
      <t xml:space="preserve">Niiden yksiöiden osuus </t>
    </r>
    <r>
      <rPr>
        <i/>
        <sz val="11"/>
        <color theme="1"/>
        <rFont val="Calibri"/>
        <family val="2"/>
        <scheme val="minor"/>
      </rPr>
      <t>kaikista yksiöistä</t>
    </r>
    <r>
      <rPr>
        <sz val="11"/>
        <color theme="1"/>
        <rFont val="Calibri"/>
        <family val="2"/>
        <scheme val="minor"/>
      </rPr>
      <t>, joissa on rajattu tila sängylle</t>
    </r>
  </si>
  <si>
    <t>Pienin suunniteltu asuntojen lukumäärä (tilanne jossa kaikki mahdolliset yhdistettävät asunnot on yhdistetty)</t>
  </si>
  <si>
    <t>Suurin suunniteltu asuntojen lukumäärä (tilanne jossa mahdollisia yhdistettäviä asuntoja ei ole yhdistetty)</t>
  </si>
  <si>
    <t xml:space="preserve">*Jos asuntomäärä asuinkerroksissa ja/tai eri porrashuoneissa vaihtelee, tarkastellaan suurinta asuntomäärää yhtä porrashuonetta kohti.
</t>
  </si>
  <si>
    <t>yli 75 %</t>
  </si>
  <si>
    <t>51-75 %</t>
  </si>
  <si>
    <t>huoneistokohtainen viilennys tai jäähdytys</t>
  </si>
  <si>
    <t>kyllä, viilennys</t>
  </si>
  <si>
    <t>kyllä, jäähdytys</t>
  </si>
  <si>
    <t>7.4</t>
  </si>
  <si>
    <t>sähköinen lukitusjärjestelmä</t>
  </si>
  <si>
    <r>
      <rPr>
        <sz val="11"/>
        <rFont val="Calibri"/>
        <family val="2"/>
        <scheme val="minor"/>
      </rPr>
      <t>*Tässä tapauksessa vapaarahoitteinen omistusasuminen. Asuntoja ei myydä asuntosijoitusrahastoille. Asunnot myydään lähtökohtaisesti kotitalouksille.
*Hakijan taloudellinen tilan</t>
    </r>
    <r>
      <rPr>
        <sz val="11"/>
        <color theme="1"/>
        <rFont val="Calibri"/>
        <family val="2"/>
        <scheme val="minor"/>
      </rPr>
      <t xml:space="preserve">ne tarkistetaan hakuvaiheessa. </t>
    </r>
  </si>
  <si>
    <r>
      <rPr>
        <b/>
        <sz val="11"/>
        <color theme="1"/>
        <rFont val="Calibri"/>
        <family val="2"/>
        <scheme val="minor"/>
      </rPr>
      <t>Täyttöohje</t>
    </r>
    <r>
      <rPr>
        <sz val="11"/>
        <color theme="1"/>
        <rFont val="Calibri"/>
        <family val="2"/>
        <scheme val="minor"/>
      </rPr>
      <t xml:space="preserve">: 
TÄYTÄ VAIN ORANSSIT SOLUT
1) Täytä lomakkeelle hakijan nimi ja suurin ja pienin suunniteltu asuntojen lukumäärä (tämä voi vaihdella, mikäli kohteeseen toteutetaan yhdistettäviä asuntoja).
2) Täytä kohdat 1-7: Klikkaa saraketta "vastaus" ja valitse sopiva vaihtoehto alasvetovalikosta. Taulukko laskee pisteet pistesarakkeeseen automaattisesti. 
3) Kirjaa kohdan 8 mahdolliset omat innovaatiot lyhyesti taulukkoon, ja esitä tarvittaessa laajemmin erillisellä liitteellä. 
Huom: Kaikki luvut pyöristetään normaalien pyöristyssääntöjen mukaisesti lähimpään kokonaislukuun. 
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Kohteessa voi olla yhdistettäviä asuntoja. Kun ilmoitetaan osuus kaikista kohteen asunnoista, se lasketaan aina suurimmasta mahdollisesta asuntojen lukumäärästä (tilanne jossa mahdollisia yhdistettäviä asuntoja ei ole yhdistetty).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</si>
</sst>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/>
      <bottom/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4" tint="0.7999816888943144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6" fillId="4" borderId="0" xfId="0" applyNumberFormat="1" applyFont="1" applyFill="1" applyAlignment="1"/>
    <xf numFmtId="0" fontId="3" fillId="4" borderId="0" xfId="0" applyFont="1" applyFill="1" applyAlignment="1">
      <alignment wrapText="1"/>
    </xf>
    <xf numFmtId="49" fontId="3" fillId="4" borderId="0" xfId="0" applyNumberFormat="1" applyFont="1" applyFill="1" applyAlignment="1">
      <alignment wrapText="1"/>
    </xf>
    <xf numFmtId="0" fontId="0" fillId="0" borderId="1" xfId="0" applyBorder="1" applyAlignment="1">
      <alignment wrapText="1"/>
    </xf>
    <xf numFmtId="49" fontId="2" fillId="0" borderId="2" xfId="0" applyNumberFormat="1" applyFont="1" applyBorder="1" applyAlignment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49" fontId="0" fillId="5" borderId="2" xfId="0" applyNumberForma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2" xfId="0" applyNumberFormat="1" applyFill="1" applyBorder="1" applyAlignment="1">
      <alignment wrapText="1"/>
    </xf>
    <xf numFmtId="49" fontId="0" fillId="0" borderId="2" xfId="0" applyNumberFormat="1" applyBorder="1" applyAlignment="1">
      <alignment vertical="top" wrapText="1"/>
    </xf>
    <xf numFmtId="49" fontId="3" fillId="4" borderId="0" xfId="0" applyNumberFormat="1" applyFont="1" applyFill="1" applyAlignment="1">
      <alignment vertical="top" wrapText="1"/>
    </xf>
    <xf numFmtId="49" fontId="1" fillId="2" borderId="2" xfId="0" applyNumberFormat="1" applyFont="1" applyFill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2" xfId="0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0" fontId="0" fillId="6" borderId="11" xfId="0" applyFill="1" applyBorder="1" applyAlignment="1">
      <alignment wrapText="1"/>
    </xf>
    <xf numFmtId="49" fontId="0" fillId="6" borderId="11" xfId="0" applyNumberFormat="1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49" fontId="0" fillId="0" borderId="6" xfId="0" applyNumberFormat="1" applyBorder="1" applyAlignment="1">
      <alignment vertical="top"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9" fontId="0" fillId="6" borderId="11" xfId="0" applyNumberFormat="1" applyFill="1" applyBorder="1" applyAlignment="1">
      <alignment wrapText="1"/>
    </xf>
    <xf numFmtId="9" fontId="0" fillId="6" borderId="11" xfId="0" applyNumberFormat="1" applyFill="1" applyBorder="1" applyAlignment="1">
      <alignment horizontal="left" wrapText="1"/>
    </xf>
    <xf numFmtId="49" fontId="0" fillId="0" borderId="7" xfId="0" applyNumberFormat="1" applyBorder="1" applyAlignment="1">
      <alignment wrapText="1"/>
    </xf>
    <xf numFmtId="0" fontId="7" fillId="5" borderId="2" xfId="0" applyFont="1" applyFill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6" borderId="11" xfId="0" applyFont="1" applyFill="1" applyBorder="1" applyAlignment="1">
      <alignment wrapText="1"/>
    </xf>
    <xf numFmtId="49" fontId="7" fillId="6" borderId="11" xfId="0" applyNumberFormat="1" applyFont="1" applyFill="1" applyBorder="1" applyAlignment="1">
      <alignment wrapText="1"/>
    </xf>
    <xf numFmtId="49" fontId="7" fillId="0" borderId="6" xfId="0" applyNumberFormat="1" applyFont="1" applyBorder="1" applyAlignment="1">
      <alignment vertical="top" wrapText="1"/>
    </xf>
    <xf numFmtId="0" fontId="7" fillId="0" borderId="0" xfId="0" applyFont="1" applyAlignment="1">
      <alignment wrapText="1"/>
    </xf>
    <xf numFmtId="49" fontId="0" fillId="0" borderId="8" xfId="0" applyNumberFormat="1" applyBorder="1" applyAlignment="1">
      <alignment horizontal="left" vertical="top" wrapText="1"/>
    </xf>
    <xf numFmtId="49" fontId="0" fillId="0" borderId="9" xfId="0" applyNumberFormat="1" applyBorder="1" applyAlignment="1">
      <alignment horizontal="left" vertical="top" wrapText="1"/>
    </xf>
    <xf numFmtId="49" fontId="0" fillId="0" borderId="10" xfId="0" applyNumberFormat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7" fillId="6" borderId="0" xfId="0" applyFont="1" applyFill="1" applyAlignment="1">
      <alignment wrapText="1"/>
    </xf>
    <xf numFmtId="0" fontId="7" fillId="5" borderId="2" xfId="0" applyFont="1" applyFill="1" applyBorder="1" applyAlignment="1">
      <alignment horizontal="right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CB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903E-6AEE-4AF8-B7F2-DDB698EAB59A}">
  <dimension ref="A1:J61"/>
  <sheetViews>
    <sheetView tabSelected="1" topLeftCell="A2" zoomScaleNormal="100" workbookViewId="0">
      <selection activeCell="C4" sqref="C4"/>
    </sheetView>
  </sheetViews>
  <sheetFormatPr defaultColWidth="9.140625" defaultRowHeight="15" x14ac:dyDescent="0.25"/>
  <cols>
    <col min="1" max="1" width="9.140625" style="2"/>
    <col min="2" max="2" width="65.85546875" style="1" customWidth="1"/>
    <col min="3" max="3" width="20.42578125" style="1" customWidth="1"/>
    <col min="4" max="4" width="23.5703125" style="2" customWidth="1"/>
    <col min="5" max="5" width="24.85546875" style="2" customWidth="1"/>
    <col min="6" max="7" width="23.85546875" style="2" customWidth="1"/>
    <col min="8" max="8" width="40" style="20" customWidth="1"/>
    <col min="9" max="9" width="26.7109375" style="1" customWidth="1"/>
    <col min="10" max="10" width="24.85546875" style="1" customWidth="1"/>
    <col min="11" max="11" width="23.42578125" style="1" customWidth="1"/>
    <col min="12" max="16384" width="9.140625" style="1"/>
  </cols>
  <sheetData>
    <row r="1" spans="1:10" s="4" customFormat="1" ht="37.5" customHeight="1" x14ac:dyDescent="0.3">
      <c r="A1" s="3" t="s">
        <v>0</v>
      </c>
      <c r="D1" s="5"/>
      <c r="E1" s="5"/>
      <c r="F1" s="5"/>
      <c r="G1" s="5"/>
      <c r="H1" s="18"/>
    </row>
    <row r="2" spans="1:10" ht="283.5" customHeight="1" x14ac:dyDescent="0.3">
      <c r="A2" s="7"/>
      <c r="B2" s="21" t="s">
        <v>159</v>
      </c>
      <c r="C2" s="8"/>
      <c r="D2" s="9"/>
      <c r="E2" s="9"/>
      <c r="F2" s="9"/>
      <c r="G2" s="9"/>
      <c r="H2" s="17"/>
      <c r="I2" s="8"/>
      <c r="J2" s="8"/>
    </row>
    <row r="3" spans="1:10" ht="18.75" x14ac:dyDescent="0.3">
      <c r="A3" s="7"/>
      <c r="B3" s="10" t="s">
        <v>35</v>
      </c>
      <c r="C3" s="14"/>
      <c r="D3" s="9"/>
      <c r="E3" s="9"/>
      <c r="F3" s="9"/>
      <c r="G3" s="9"/>
      <c r="H3" s="17"/>
      <c r="I3" s="8"/>
      <c r="J3" s="8"/>
    </row>
    <row r="4" spans="1:10" ht="30.75" x14ac:dyDescent="0.3">
      <c r="A4" s="7"/>
      <c r="B4" s="10" t="s">
        <v>148</v>
      </c>
      <c r="C4" s="14"/>
      <c r="D4" s="9"/>
      <c r="E4" s="9"/>
      <c r="F4" s="9"/>
      <c r="G4" s="9"/>
      <c r="H4" s="17"/>
      <c r="I4" s="8"/>
      <c r="J4" s="8"/>
    </row>
    <row r="5" spans="1:10" ht="30.75" x14ac:dyDescent="0.3">
      <c r="A5" s="7"/>
      <c r="B5" s="10" t="s">
        <v>149</v>
      </c>
      <c r="C5" s="16"/>
      <c r="D5" s="9"/>
      <c r="E5" s="9"/>
      <c r="F5" s="9"/>
      <c r="G5" s="9"/>
      <c r="H5" s="17"/>
      <c r="I5" s="8"/>
      <c r="J5" s="8"/>
    </row>
    <row r="6" spans="1:10" s="13" customFormat="1" ht="29.25" customHeight="1" x14ac:dyDescent="0.25">
      <c r="A6" s="11" t="s">
        <v>1</v>
      </c>
      <c r="B6" s="12" t="s">
        <v>2</v>
      </c>
      <c r="C6" s="25" t="s">
        <v>11</v>
      </c>
      <c r="D6" s="26" t="s">
        <v>4</v>
      </c>
      <c r="E6" s="26" t="s">
        <v>5</v>
      </c>
      <c r="F6" s="26" t="s">
        <v>6</v>
      </c>
      <c r="G6" s="26" t="s">
        <v>7</v>
      </c>
      <c r="H6" s="19" t="s">
        <v>13</v>
      </c>
      <c r="I6" s="12" t="s">
        <v>15</v>
      </c>
      <c r="J6" s="12" t="s">
        <v>14</v>
      </c>
    </row>
    <row r="7" spans="1:10" s="43" customFormat="1" ht="45" x14ac:dyDescent="0.25">
      <c r="A7" s="38" t="s">
        <v>3</v>
      </c>
      <c r="B7" s="39" t="s">
        <v>9</v>
      </c>
      <c r="C7" s="51"/>
      <c r="D7" s="40" t="s">
        <v>10</v>
      </c>
      <c r="E7" s="41" t="s">
        <v>16</v>
      </c>
      <c r="F7" s="41" t="s">
        <v>12</v>
      </c>
      <c r="G7" s="41"/>
      <c r="H7" s="42"/>
      <c r="I7" s="37"/>
      <c r="J7" s="37" cm="1">
        <f t="array" ref="J7">_xlfn.IFS(I7=D7,"0",I7=E7,1,I7=F7,2,TRUE,0)</f>
        <v>0</v>
      </c>
    </row>
    <row r="8" spans="1:10" ht="30" x14ac:dyDescent="0.25">
      <c r="A8" s="9" t="s">
        <v>8</v>
      </c>
      <c r="B8" s="30" t="s">
        <v>132</v>
      </c>
      <c r="C8" s="27"/>
      <c r="D8" s="28" t="s">
        <v>18</v>
      </c>
      <c r="E8" s="28" t="s">
        <v>12</v>
      </c>
      <c r="F8" s="28"/>
      <c r="G8" s="28"/>
      <c r="H8" s="31"/>
      <c r="I8" s="15"/>
      <c r="J8" s="15" cm="1">
        <f t="array" ref="J8">_xlfn.IFS(I8=D8,0,I8=E8,1,TRUE,0)</f>
        <v>0</v>
      </c>
    </row>
    <row r="9" spans="1:10" ht="90" x14ac:dyDescent="0.25">
      <c r="A9" s="9" t="s">
        <v>17</v>
      </c>
      <c r="B9" s="30" t="s">
        <v>131</v>
      </c>
      <c r="C9" s="27" t="s">
        <v>12</v>
      </c>
      <c r="D9" s="28" t="s">
        <v>18</v>
      </c>
      <c r="E9" s="28"/>
      <c r="F9" s="28"/>
      <c r="G9" s="28"/>
      <c r="H9" s="31" t="s">
        <v>158</v>
      </c>
      <c r="I9" s="15"/>
      <c r="J9" s="15" cm="1">
        <f t="array" ref="J9">_xlfn.IFS(I9=C9,"HYLKÄYSPERUSTE",I9=D9,0,TRUE,0)</f>
        <v>0</v>
      </c>
    </row>
    <row r="10" spans="1:10" s="13" customFormat="1" ht="30.75" customHeight="1" x14ac:dyDescent="0.25">
      <c r="A10" s="11" t="s">
        <v>19</v>
      </c>
      <c r="B10" s="12" t="s">
        <v>20</v>
      </c>
      <c r="C10" s="32" t="s">
        <v>11</v>
      </c>
      <c r="D10" s="33" t="s">
        <v>4</v>
      </c>
      <c r="E10" s="33" t="s">
        <v>5</v>
      </c>
      <c r="F10" s="33" t="s">
        <v>6</v>
      </c>
      <c r="G10" s="33" t="s">
        <v>7</v>
      </c>
      <c r="H10" s="19" t="s">
        <v>13</v>
      </c>
      <c r="I10" s="12" t="s">
        <v>15</v>
      </c>
      <c r="J10" s="12"/>
    </row>
    <row r="11" spans="1:10" ht="75" x14ac:dyDescent="0.25">
      <c r="A11" s="9" t="s">
        <v>21</v>
      </c>
      <c r="B11" s="30" t="s">
        <v>108</v>
      </c>
      <c r="C11" s="27"/>
      <c r="D11" s="28" t="s">
        <v>25</v>
      </c>
      <c r="E11" s="28" t="s">
        <v>26</v>
      </c>
      <c r="F11" s="28" t="s">
        <v>28</v>
      </c>
      <c r="G11" s="28" t="s">
        <v>27</v>
      </c>
      <c r="H11" s="31" t="s">
        <v>150</v>
      </c>
      <c r="I11" s="15"/>
      <c r="J11" s="15" cm="1">
        <f t="array" ref="J11">_xlfn.IFS(I11=D11,0,I11=E11,1,I11=F11,2,I11=G11,3,TRUE,0)</f>
        <v>0</v>
      </c>
    </row>
    <row r="12" spans="1:10" ht="52.5" customHeight="1" x14ac:dyDescent="0.25">
      <c r="A12" s="9" t="s">
        <v>22</v>
      </c>
      <c r="B12" s="30" t="s">
        <v>136</v>
      </c>
      <c r="C12" s="27"/>
      <c r="D12" s="28" t="s">
        <v>33</v>
      </c>
      <c r="E12" s="28" t="s">
        <v>29</v>
      </c>
      <c r="F12" s="28" t="s">
        <v>152</v>
      </c>
      <c r="G12" s="28" t="s">
        <v>151</v>
      </c>
      <c r="H12" s="31"/>
      <c r="I12" s="15"/>
      <c r="J12" s="15" cm="1">
        <f t="array" ref="J12">_xlfn.IFS(I12=D12,0,I12=E12,1,I12=F12,2,I12=G12,3,TRUE,0)</f>
        <v>0</v>
      </c>
    </row>
    <row r="13" spans="1:10" ht="30" x14ac:dyDescent="0.25">
      <c r="A13" s="9" t="s">
        <v>23</v>
      </c>
      <c r="B13" s="30" t="s">
        <v>34</v>
      </c>
      <c r="C13" s="27"/>
      <c r="D13" s="28" t="s">
        <v>33</v>
      </c>
      <c r="E13" s="28" t="s">
        <v>29</v>
      </c>
      <c r="F13" s="28" t="s">
        <v>30</v>
      </c>
      <c r="G13" s="28" t="s">
        <v>31</v>
      </c>
      <c r="H13" s="31" t="s">
        <v>100</v>
      </c>
      <c r="I13" s="15"/>
      <c r="J13" s="15" cm="1">
        <f t="array" ref="J13">_xlfn.IFS(I13=D13,0,I13=E13,1,I13=F13,2,I13=G13,3,TRUE,0)</f>
        <v>0</v>
      </c>
    </row>
    <row r="14" spans="1:10" ht="45" x14ac:dyDescent="0.25">
      <c r="A14" s="9" t="s">
        <v>24</v>
      </c>
      <c r="B14" s="30" t="s">
        <v>137</v>
      </c>
      <c r="C14" s="27"/>
      <c r="D14" s="28" t="s">
        <v>102</v>
      </c>
      <c r="E14" s="28" t="s">
        <v>103</v>
      </c>
      <c r="F14" s="28" t="s">
        <v>101</v>
      </c>
      <c r="G14" s="35" t="s">
        <v>130</v>
      </c>
      <c r="H14" s="31"/>
      <c r="I14" s="15"/>
      <c r="J14" s="15" cm="1">
        <f t="array" ref="J14">_xlfn.IFS(I14=D14,0,I14=E14,1,I14=F14,2,I14=G14,3,TRUE,0)</f>
        <v>0</v>
      </c>
    </row>
    <row r="15" spans="1:10" ht="47.25" x14ac:dyDescent="0.25">
      <c r="A15" s="9" t="s">
        <v>36</v>
      </c>
      <c r="B15" s="30" t="s">
        <v>139</v>
      </c>
      <c r="C15" s="27"/>
      <c r="D15" s="28" t="s">
        <v>33</v>
      </c>
      <c r="E15" s="28" t="s">
        <v>29</v>
      </c>
      <c r="F15" s="28" t="s">
        <v>30</v>
      </c>
      <c r="G15" s="28" t="s">
        <v>31</v>
      </c>
      <c r="H15" s="31"/>
      <c r="I15" s="15"/>
      <c r="J15" s="15" cm="1">
        <f t="array" ref="J15">_xlfn.IFS(I15=D15,0,I15=E15,1,I15=F15,2,I15=G15,3,TRUE,0)</f>
        <v>0</v>
      </c>
    </row>
    <row r="16" spans="1:10" ht="36.6" customHeight="1" x14ac:dyDescent="0.25">
      <c r="A16" s="9" t="s">
        <v>37</v>
      </c>
      <c r="B16" s="30" t="s">
        <v>138</v>
      </c>
      <c r="C16" s="27"/>
      <c r="D16" s="28" t="s">
        <v>33</v>
      </c>
      <c r="E16" s="28" t="s">
        <v>29</v>
      </c>
      <c r="F16" s="28" t="s">
        <v>30</v>
      </c>
      <c r="G16" s="28" t="s">
        <v>31</v>
      </c>
      <c r="H16" s="31"/>
      <c r="I16" s="15"/>
      <c r="J16" s="15" cm="1">
        <f t="array" ref="J16">_xlfn.IFS(I16=D16,0,I16=E16,1,I16=F16,2,I16=G16,3,TRUE,0)</f>
        <v>0</v>
      </c>
    </row>
    <row r="17" spans="1:10" s="13" customFormat="1" ht="31.5" customHeight="1" x14ac:dyDescent="0.25">
      <c r="A17" s="11" t="s">
        <v>38</v>
      </c>
      <c r="B17" s="12" t="s">
        <v>39</v>
      </c>
      <c r="C17" s="32" t="s">
        <v>11</v>
      </c>
      <c r="D17" s="33" t="s">
        <v>4</v>
      </c>
      <c r="E17" s="33" t="s">
        <v>5</v>
      </c>
      <c r="F17" s="33" t="s">
        <v>6</v>
      </c>
      <c r="G17" s="33" t="s">
        <v>7</v>
      </c>
      <c r="H17" s="19" t="s">
        <v>13</v>
      </c>
      <c r="I17" s="12" t="s">
        <v>15</v>
      </c>
      <c r="J17" s="12" t="s">
        <v>14</v>
      </c>
    </row>
    <row r="18" spans="1:10" ht="16.5" customHeight="1" x14ac:dyDescent="0.25">
      <c r="A18" s="9" t="s">
        <v>41</v>
      </c>
      <c r="B18" s="30" t="s">
        <v>40</v>
      </c>
      <c r="C18" s="27"/>
      <c r="D18" s="28" t="s">
        <v>104</v>
      </c>
      <c r="E18" s="28" t="s">
        <v>110</v>
      </c>
      <c r="F18" s="28" t="s">
        <v>111</v>
      </c>
      <c r="G18" s="28" t="s">
        <v>109</v>
      </c>
      <c r="H18" s="44"/>
      <c r="I18" s="15"/>
      <c r="J18" s="15" cm="1">
        <f t="array" ref="J18">_xlfn.IFS(I18=D18,0,I18=E18,1,I18=F18,2,I18=G18,3,TRUE,0)</f>
        <v>0</v>
      </c>
    </row>
    <row r="19" spans="1:10" x14ac:dyDescent="0.25">
      <c r="A19" s="9" t="s">
        <v>42</v>
      </c>
      <c r="B19" s="30" t="s">
        <v>105</v>
      </c>
      <c r="C19" s="27"/>
      <c r="D19" s="28" t="s">
        <v>32</v>
      </c>
      <c r="E19" s="28" t="s">
        <v>46</v>
      </c>
      <c r="F19" s="28" t="s">
        <v>47</v>
      </c>
      <c r="G19" s="28" t="s">
        <v>33</v>
      </c>
      <c r="H19" s="45"/>
      <c r="I19" s="15"/>
      <c r="J19" s="15" cm="1">
        <f t="array" ref="J19">_xlfn.IFS(I19=D19,0,I19=E19,1,I19=F19,2,I19=G19,3,TRUE,0)</f>
        <v>0</v>
      </c>
    </row>
    <row r="20" spans="1:10" x14ac:dyDescent="0.25">
      <c r="A20" s="9" t="s">
        <v>43</v>
      </c>
      <c r="B20" s="30" t="s">
        <v>106</v>
      </c>
      <c r="C20" s="27"/>
      <c r="D20" s="28" t="s">
        <v>33</v>
      </c>
      <c r="E20" s="28" t="s">
        <v>47</v>
      </c>
      <c r="F20" s="28" t="s">
        <v>46</v>
      </c>
      <c r="G20" s="28" t="s">
        <v>32</v>
      </c>
      <c r="H20" s="45"/>
      <c r="I20" s="15"/>
      <c r="J20" s="15" cm="1">
        <f t="array" ref="J20">_xlfn.IFS(I20=D20,0,I20=E20,1,I20=F20,2,I20=G20,3,TRUE,0)</f>
        <v>0</v>
      </c>
    </row>
    <row r="21" spans="1:10" x14ac:dyDescent="0.25">
      <c r="A21" s="9" t="s">
        <v>44</v>
      </c>
      <c r="B21" s="30" t="s">
        <v>107</v>
      </c>
      <c r="C21" s="27"/>
      <c r="D21" s="28" t="s">
        <v>112</v>
      </c>
      <c r="E21" s="28" t="s">
        <v>114</v>
      </c>
      <c r="F21" s="28" t="s">
        <v>48</v>
      </c>
      <c r="G21" s="28" t="s">
        <v>49</v>
      </c>
      <c r="H21" s="45"/>
      <c r="I21" s="15"/>
      <c r="J21" s="15" cm="1">
        <f t="array" ref="J21">_xlfn.IFS(I21=D21,0,I21=E21,1,I21=F21,2,I21=G21,3,TRUE,0)</f>
        <v>0</v>
      </c>
    </row>
    <row r="22" spans="1:10" ht="32.25" customHeight="1" x14ac:dyDescent="0.25">
      <c r="A22" s="9" t="s">
        <v>45</v>
      </c>
      <c r="B22" s="30" t="s">
        <v>115</v>
      </c>
      <c r="C22" s="27"/>
      <c r="D22" s="28" t="s">
        <v>113</v>
      </c>
      <c r="E22" s="28" t="s">
        <v>48</v>
      </c>
      <c r="F22" s="28" t="s">
        <v>50</v>
      </c>
      <c r="G22" s="35" t="s">
        <v>129</v>
      </c>
      <c r="H22" s="46"/>
      <c r="I22" s="15"/>
      <c r="J22" s="15" cm="1">
        <f t="array" ref="J22">_xlfn.IFS(I22=D22,0,I22=E22,1,I22=F22,2,I22=G22,3,TRUE,0)</f>
        <v>0</v>
      </c>
    </row>
    <row r="23" spans="1:10" s="13" customFormat="1" ht="29.25" customHeight="1" x14ac:dyDescent="0.25">
      <c r="A23" s="11" t="s">
        <v>51</v>
      </c>
      <c r="B23" s="12" t="s">
        <v>52</v>
      </c>
      <c r="C23" s="32" t="s">
        <v>11</v>
      </c>
      <c r="D23" s="33" t="s">
        <v>4</v>
      </c>
      <c r="E23" s="33" t="s">
        <v>5</v>
      </c>
      <c r="F23" s="33" t="s">
        <v>6</v>
      </c>
      <c r="G23" s="33" t="s">
        <v>7</v>
      </c>
      <c r="H23" s="19" t="s">
        <v>13</v>
      </c>
      <c r="I23" s="12" t="s">
        <v>15</v>
      </c>
      <c r="J23" s="12" t="s">
        <v>14</v>
      </c>
    </row>
    <row r="24" spans="1:10" ht="180" x14ac:dyDescent="0.25">
      <c r="A24" s="9" t="s">
        <v>73</v>
      </c>
      <c r="B24" s="30" t="s">
        <v>53</v>
      </c>
      <c r="C24" s="27"/>
      <c r="D24" s="28" t="s">
        <v>116</v>
      </c>
      <c r="E24" s="28" t="s">
        <v>141</v>
      </c>
      <c r="F24" s="28" t="s">
        <v>142</v>
      </c>
      <c r="G24" s="28" t="s">
        <v>143</v>
      </c>
      <c r="H24" s="31" t="s">
        <v>140</v>
      </c>
      <c r="I24" s="15"/>
      <c r="J24" s="15" cm="1">
        <f t="array" ref="J24">_xlfn.IFS(I24=D24,0,I24=E24,1,I24=F24,2,I24=G24,3,TRUE,0)</f>
        <v>0</v>
      </c>
    </row>
    <row r="25" spans="1:10" ht="150" x14ac:dyDescent="0.25">
      <c r="A25" s="9" t="s">
        <v>74</v>
      </c>
      <c r="B25" s="30" t="s">
        <v>144</v>
      </c>
      <c r="C25" s="34"/>
      <c r="D25" s="35">
        <v>0</v>
      </c>
      <c r="E25" s="28" t="s">
        <v>50</v>
      </c>
      <c r="F25" s="28" t="s">
        <v>54</v>
      </c>
      <c r="G25" s="28" t="s">
        <v>55</v>
      </c>
      <c r="H25" s="31" t="s">
        <v>145</v>
      </c>
      <c r="I25" s="15"/>
      <c r="J25" s="15" cm="1">
        <f t="array" ref="J25">_xlfn.IFS(I25=D25,0,I25=E25,1,I25=F25,2,I25=G25,3,TRUE,0)</f>
        <v>0</v>
      </c>
    </row>
    <row r="26" spans="1:10" ht="150" x14ac:dyDescent="0.25">
      <c r="A26" s="9" t="s">
        <v>75</v>
      </c>
      <c r="B26" s="30" t="s">
        <v>146</v>
      </c>
      <c r="C26" s="27"/>
      <c r="D26" s="35">
        <v>0</v>
      </c>
      <c r="E26" s="28" t="s">
        <v>50</v>
      </c>
      <c r="F26" s="28" t="s">
        <v>54</v>
      </c>
      <c r="G26" s="28" t="s">
        <v>55</v>
      </c>
      <c r="H26" s="31" t="s">
        <v>117</v>
      </c>
      <c r="I26" s="15"/>
      <c r="J26" s="15" cm="1">
        <f t="array" ref="J26">_xlfn.IFS(I26=D26,0,I26=E26,1,I26=F26,2,I26=G26,3,TRUE,0)</f>
        <v>0</v>
      </c>
    </row>
    <row r="27" spans="1:10" s="13" customFormat="1" ht="33.75" customHeight="1" x14ac:dyDescent="0.25">
      <c r="A27" s="11" t="s">
        <v>56</v>
      </c>
      <c r="B27" s="12" t="s">
        <v>57</v>
      </c>
      <c r="C27" s="32" t="s">
        <v>11</v>
      </c>
      <c r="D27" s="33" t="s">
        <v>4</v>
      </c>
      <c r="E27" s="33" t="s">
        <v>5</v>
      </c>
      <c r="F27" s="33" t="s">
        <v>6</v>
      </c>
      <c r="G27" s="33" t="s">
        <v>7</v>
      </c>
      <c r="H27" s="19" t="s">
        <v>13</v>
      </c>
      <c r="I27" s="12"/>
      <c r="J27" s="12"/>
    </row>
    <row r="28" spans="1:10" ht="30" x14ac:dyDescent="0.25">
      <c r="A28" s="9" t="s">
        <v>76</v>
      </c>
      <c r="B28" s="30" t="s">
        <v>58</v>
      </c>
      <c r="C28" s="27"/>
      <c r="D28" s="28" t="s">
        <v>33</v>
      </c>
      <c r="E28" s="28" t="s">
        <v>29</v>
      </c>
      <c r="F28" s="28" t="s">
        <v>30</v>
      </c>
      <c r="G28" s="28" t="s">
        <v>31</v>
      </c>
      <c r="H28" s="31"/>
      <c r="I28" s="15"/>
      <c r="J28" s="15" cm="1">
        <f t="array" ref="J28">_xlfn.IFS(I28=D28,0,I28=E28,1,I28=F28,2,I28=G28,3,TRUE,0)</f>
        <v>0</v>
      </c>
    </row>
    <row r="29" spans="1:10" ht="45" x14ac:dyDescent="0.25">
      <c r="A29" s="9" t="s">
        <v>77</v>
      </c>
      <c r="B29" s="30" t="s">
        <v>147</v>
      </c>
      <c r="C29" s="27"/>
      <c r="D29" s="28" t="s">
        <v>33</v>
      </c>
      <c r="E29" s="28" t="s">
        <v>29</v>
      </c>
      <c r="F29" s="28" t="s">
        <v>30</v>
      </c>
      <c r="G29" s="28" t="s">
        <v>31</v>
      </c>
      <c r="H29" s="31" t="s">
        <v>118</v>
      </c>
      <c r="I29" s="15"/>
      <c r="J29" s="15" cm="1">
        <f t="array" ref="J29">_xlfn.IFS(I29=D29,0,I29=E29,1,I29=F29,2,I29=G29,3,TRUE,0)</f>
        <v>0</v>
      </c>
    </row>
    <row r="30" spans="1:10" ht="32.25" x14ac:dyDescent="0.25">
      <c r="A30" s="9" t="s">
        <v>78</v>
      </c>
      <c r="B30" s="30" t="s">
        <v>121</v>
      </c>
      <c r="C30" s="27"/>
      <c r="D30" s="28" t="s">
        <v>33</v>
      </c>
      <c r="E30" s="28" t="s">
        <v>29</v>
      </c>
      <c r="F30" s="28" t="s">
        <v>30</v>
      </c>
      <c r="G30" s="28" t="s">
        <v>31</v>
      </c>
      <c r="H30" s="31" t="s">
        <v>119</v>
      </c>
      <c r="I30" s="15"/>
      <c r="J30" s="15" cm="1">
        <f t="array" ref="J30">_xlfn.IFS(I30=D30,0,I30=E30,1,I30=F30,2,I30=G30,3,TRUE,0)</f>
        <v>0</v>
      </c>
    </row>
    <row r="31" spans="1:10" ht="75" x14ac:dyDescent="0.25">
      <c r="A31" s="9" t="s">
        <v>79</v>
      </c>
      <c r="B31" s="30" t="s">
        <v>123</v>
      </c>
      <c r="C31" s="27"/>
      <c r="D31" s="28" t="s">
        <v>33</v>
      </c>
      <c r="E31" s="28" t="s">
        <v>29</v>
      </c>
      <c r="F31" s="28" t="s">
        <v>30</v>
      </c>
      <c r="G31" s="28" t="s">
        <v>31</v>
      </c>
      <c r="H31" s="31" t="s">
        <v>120</v>
      </c>
      <c r="I31" s="15"/>
      <c r="J31" s="15" cm="1">
        <f t="array" ref="J31">_xlfn.IFS(I31=D31,0,I31=E31,1,I31=F31,2,I31=G31,3,TRUE,0)</f>
        <v>0</v>
      </c>
    </row>
    <row r="32" spans="1:10" ht="105" x14ac:dyDescent="0.25">
      <c r="A32" s="9" t="s">
        <v>80</v>
      </c>
      <c r="B32" s="30" t="s">
        <v>124</v>
      </c>
      <c r="C32" s="27"/>
      <c r="D32" s="28" t="s">
        <v>33</v>
      </c>
      <c r="E32" s="28" t="s">
        <v>29</v>
      </c>
      <c r="F32" s="28" t="s">
        <v>30</v>
      </c>
      <c r="G32" s="28" t="s">
        <v>31</v>
      </c>
      <c r="H32" s="31" t="s">
        <v>125</v>
      </c>
      <c r="I32" s="15"/>
      <c r="J32" s="15" cm="1">
        <f t="array" ref="J32">_xlfn.IFS(I32=D32,0,I32=E32,1,I32=F32,2,I32=G32,3,TRUE,0)</f>
        <v>0</v>
      </c>
    </row>
    <row r="33" spans="1:10" s="13" customFormat="1" ht="30.75" customHeight="1" x14ac:dyDescent="0.25">
      <c r="A33" s="11" t="s">
        <v>68</v>
      </c>
      <c r="B33" s="12" t="s">
        <v>59</v>
      </c>
      <c r="C33" s="32" t="s">
        <v>11</v>
      </c>
      <c r="D33" s="33" t="s">
        <v>4</v>
      </c>
      <c r="E33" s="33" t="s">
        <v>5</v>
      </c>
      <c r="F33" s="33" t="s">
        <v>6</v>
      </c>
      <c r="G33" s="33" t="s">
        <v>7</v>
      </c>
      <c r="H33" s="19" t="s">
        <v>13</v>
      </c>
      <c r="I33" s="12" t="s">
        <v>15</v>
      </c>
      <c r="J33" s="12" t="s">
        <v>14</v>
      </c>
    </row>
    <row r="34" spans="1:10" ht="225" x14ac:dyDescent="0.25">
      <c r="A34" s="9"/>
      <c r="B34" s="29" t="s">
        <v>60</v>
      </c>
      <c r="C34" s="27"/>
      <c r="D34" s="28"/>
      <c r="E34" s="28"/>
      <c r="F34" s="28"/>
      <c r="G34" s="28"/>
      <c r="H34" s="31" t="s">
        <v>128</v>
      </c>
      <c r="I34" s="22"/>
      <c r="J34" s="22"/>
    </row>
    <row r="35" spans="1:10" x14ac:dyDescent="0.25">
      <c r="A35" s="9" t="s">
        <v>81</v>
      </c>
      <c r="B35" s="30" t="s">
        <v>61</v>
      </c>
      <c r="C35" s="27"/>
      <c r="D35" s="28" t="s">
        <v>12</v>
      </c>
      <c r="E35" s="28" t="s">
        <v>18</v>
      </c>
      <c r="F35" s="28"/>
      <c r="G35" s="28"/>
      <c r="H35" s="31"/>
      <c r="I35" s="15"/>
      <c r="J35" s="15" cm="1">
        <f t="array" ref="J35">_xlfn.IFS(I35=D35,0,I35=E35,1,TRUE,0)</f>
        <v>0</v>
      </c>
    </row>
    <row r="36" spans="1:10" x14ac:dyDescent="0.25">
      <c r="A36" s="9" t="s">
        <v>82</v>
      </c>
      <c r="B36" s="30" t="s">
        <v>62</v>
      </c>
      <c r="C36" s="27"/>
      <c r="D36" s="28" t="s">
        <v>12</v>
      </c>
      <c r="E36" s="28" t="s">
        <v>18</v>
      </c>
      <c r="F36" s="28"/>
      <c r="G36" s="28"/>
      <c r="H36" s="31" t="s">
        <v>126</v>
      </c>
      <c r="I36" s="15"/>
      <c r="J36" s="15" cm="1">
        <f t="array" ref="J36">_xlfn.IFS(I36=D36,0,I36=E36,1,TRUE,0)</f>
        <v>0</v>
      </c>
    </row>
    <row r="37" spans="1:10" x14ac:dyDescent="0.25">
      <c r="A37" s="9" t="s">
        <v>83</v>
      </c>
      <c r="B37" s="30" t="s">
        <v>63</v>
      </c>
      <c r="C37" s="27"/>
      <c r="D37" s="28" t="s">
        <v>12</v>
      </c>
      <c r="E37" s="28" t="s">
        <v>18</v>
      </c>
      <c r="F37" s="28"/>
      <c r="G37" s="28"/>
      <c r="H37" s="31"/>
      <c r="I37" s="15"/>
      <c r="J37" s="15" cm="1">
        <f t="array" ref="J37">_xlfn.IFS(I37=D37,0,I37=E37,1,TRUE,0)</f>
        <v>0</v>
      </c>
    </row>
    <row r="38" spans="1:10" x14ac:dyDescent="0.25">
      <c r="A38" s="9" t="s">
        <v>84</v>
      </c>
      <c r="B38" s="30" t="s">
        <v>64</v>
      </c>
      <c r="C38" s="27"/>
      <c r="D38" s="28" t="s">
        <v>12</v>
      </c>
      <c r="E38" s="28" t="s">
        <v>18</v>
      </c>
      <c r="F38" s="28"/>
      <c r="G38" s="28"/>
      <c r="H38" s="31"/>
      <c r="I38" s="15"/>
      <c r="J38" s="15" cm="1">
        <f t="array" ref="J38">_xlfn.IFS(I38=D38,0,I38=E38,1,TRUE,0)</f>
        <v>0</v>
      </c>
    </row>
    <row r="39" spans="1:10" ht="105" x14ac:dyDescent="0.25">
      <c r="A39" s="9" t="s">
        <v>85</v>
      </c>
      <c r="B39" s="30" t="s">
        <v>134</v>
      </c>
      <c r="C39" s="27"/>
      <c r="D39" s="28" t="s">
        <v>12</v>
      </c>
      <c r="E39" s="28" t="s">
        <v>18</v>
      </c>
      <c r="F39" s="28"/>
      <c r="G39" s="28"/>
      <c r="H39" s="31" t="s">
        <v>135</v>
      </c>
      <c r="I39" s="15"/>
      <c r="J39" s="15" cm="1">
        <f t="array" ref="J39">_xlfn.IFS(I39=D39,0,I39=E39,1,TRUE,0)</f>
        <v>0</v>
      </c>
    </row>
    <row r="40" spans="1:10" x14ac:dyDescent="0.25">
      <c r="A40" s="9" t="s">
        <v>86</v>
      </c>
      <c r="B40" s="30" t="s">
        <v>65</v>
      </c>
      <c r="C40" s="27"/>
      <c r="D40" s="28" t="s">
        <v>12</v>
      </c>
      <c r="E40" s="28" t="s">
        <v>18</v>
      </c>
      <c r="F40" s="28"/>
      <c r="G40" s="28"/>
      <c r="H40" s="31"/>
      <c r="I40" s="15"/>
      <c r="J40" s="15" cm="1">
        <f t="array" ref="J40">_xlfn.IFS(I40=D40,0,I40=E40,1,TRUE,0)</f>
        <v>0</v>
      </c>
    </row>
    <row r="41" spans="1:10" x14ac:dyDescent="0.25">
      <c r="A41" s="9" t="s">
        <v>87</v>
      </c>
      <c r="B41" s="30" t="s">
        <v>122</v>
      </c>
      <c r="C41" s="27"/>
      <c r="D41" s="28" t="s">
        <v>12</v>
      </c>
      <c r="E41" s="28" t="s">
        <v>18</v>
      </c>
      <c r="F41" s="28"/>
      <c r="G41" s="28"/>
      <c r="H41" s="31"/>
      <c r="I41" s="15"/>
      <c r="J41" s="15" cm="1">
        <f t="array" ref="J41">_xlfn.IFS(I41=D41,0,I41=E41,1,TRUE,0)</f>
        <v>0</v>
      </c>
    </row>
    <row r="42" spans="1:10" s="13" customFormat="1" ht="30" customHeight="1" x14ac:dyDescent="0.25">
      <c r="A42" s="11" t="s">
        <v>69</v>
      </c>
      <c r="B42" s="12" t="s">
        <v>92</v>
      </c>
      <c r="C42" s="32" t="s">
        <v>11</v>
      </c>
      <c r="D42" s="33" t="s">
        <v>4</v>
      </c>
      <c r="E42" s="33" t="s">
        <v>5</v>
      </c>
      <c r="F42" s="33" t="s">
        <v>6</v>
      </c>
      <c r="G42" s="33" t="s">
        <v>7</v>
      </c>
      <c r="H42" s="19" t="s">
        <v>13</v>
      </c>
      <c r="I42" s="12" t="s">
        <v>15</v>
      </c>
      <c r="J42" s="12" t="s">
        <v>14</v>
      </c>
    </row>
    <row r="43" spans="1:10" ht="30" x14ac:dyDescent="0.25">
      <c r="A43" s="9"/>
      <c r="B43" s="29" t="s">
        <v>91</v>
      </c>
      <c r="C43" s="27"/>
      <c r="D43" s="28"/>
      <c r="E43" s="28"/>
      <c r="F43" s="28"/>
      <c r="G43" s="28"/>
      <c r="H43" s="31" t="s">
        <v>127</v>
      </c>
      <c r="I43" s="22"/>
      <c r="J43" s="22"/>
    </row>
    <row r="44" spans="1:10" s="43" customFormat="1" x14ac:dyDescent="0.25">
      <c r="A44" s="38" t="s">
        <v>88</v>
      </c>
      <c r="B44" s="39" t="s">
        <v>153</v>
      </c>
      <c r="C44" s="40"/>
      <c r="D44" s="41" t="s">
        <v>12</v>
      </c>
      <c r="E44" s="41" t="s">
        <v>154</v>
      </c>
      <c r="F44" s="41" t="s">
        <v>155</v>
      </c>
      <c r="G44" s="41"/>
      <c r="H44" s="42"/>
      <c r="I44" s="37"/>
      <c r="J44" s="52" cm="1">
        <f t="array" ref="J44">_xlfn.IFS(I44=D44,"0",I44=E44,1,I44=F44,2,TRUE,0)</f>
        <v>0</v>
      </c>
    </row>
    <row r="45" spans="1:10" x14ac:dyDescent="0.25">
      <c r="A45" s="9" t="s">
        <v>89</v>
      </c>
      <c r="B45" s="30" t="s">
        <v>66</v>
      </c>
      <c r="C45" s="27"/>
      <c r="D45" s="28" t="s">
        <v>12</v>
      </c>
      <c r="E45" s="28" t="s">
        <v>18</v>
      </c>
      <c r="F45" s="28"/>
      <c r="G45" s="28"/>
      <c r="H45" s="31"/>
      <c r="I45" s="15"/>
      <c r="J45" s="15" cm="1">
        <f t="array" ref="J45">_xlfn.IFS(I45=D45,0,I45=E45,1,TRUE,0)</f>
        <v>0</v>
      </c>
    </row>
    <row r="46" spans="1:10" x14ac:dyDescent="0.25">
      <c r="A46" s="9" t="s">
        <v>90</v>
      </c>
      <c r="B46" s="30" t="s">
        <v>157</v>
      </c>
      <c r="C46" s="27"/>
      <c r="D46" s="28" t="s">
        <v>12</v>
      </c>
      <c r="E46" s="28" t="s">
        <v>18</v>
      </c>
      <c r="F46" s="28"/>
      <c r="G46" s="28"/>
      <c r="H46" s="31"/>
      <c r="I46" s="15"/>
      <c r="J46" s="15" cm="1">
        <f t="array" ref="J46">_xlfn.IFS(I46=D46,0,I46=E46,1,TRUE,0)</f>
        <v>0</v>
      </c>
    </row>
    <row r="47" spans="1:10" x14ac:dyDescent="0.25">
      <c r="A47" s="9" t="s">
        <v>156</v>
      </c>
      <c r="B47" s="30" t="s">
        <v>67</v>
      </c>
      <c r="C47" s="27"/>
      <c r="D47" s="28" t="s">
        <v>12</v>
      </c>
      <c r="E47" s="28" t="s">
        <v>18</v>
      </c>
      <c r="F47" s="28"/>
      <c r="G47" s="28"/>
      <c r="H47" s="31"/>
      <c r="I47" s="15"/>
      <c r="J47" s="15" cm="1">
        <f t="array" ref="J47">_xlfn.IFS(I47=D47,0,I47=E47,1,TRUE,0)</f>
        <v>0</v>
      </c>
    </row>
    <row r="48" spans="1:10" s="13" customFormat="1" ht="30" x14ac:dyDescent="0.25">
      <c r="A48" s="11" t="s">
        <v>70</v>
      </c>
      <c r="B48" s="25" t="s">
        <v>71</v>
      </c>
      <c r="C48" s="48" t="s">
        <v>133</v>
      </c>
      <c r="D48" s="49"/>
      <c r="E48" s="49"/>
      <c r="F48" s="49"/>
      <c r="G48" s="50"/>
      <c r="H48" s="19" t="s">
        <v>13</v>
      </c>
      <c r="I48" s="12"/>
      <c r="J48" s="12" t="s">
        <v>14</v>
      </c>
    </row>
    <row r="49" spans="1:10" ht="63.95" customHeight="1" x14ac:dyDescent="0.25">
      <c r="A49" s="36" t="s">
        <v>93</v>
      </c>
      <c r="B49" s="47" t="s">
        <v>97</v>
      </c>
      <c r="C49" s="47"/>
      <c r="D49" s="47"/>
      <c r="E49" s="47"/>
      <c r="F49" s="47"/>
      <c r="G49" s="47"/>
      <c r="H49" s="44" t="s">
        <v>72</v>
      </c>
      <c r="I49" s="8"/>
      <c r="J49" s="8"/>
    </row>
    <row r="50" spans="1:10" ht="53.1" customHeight="1" x14ac:dyDescent="0.25">
      <c r="A50" s="36" t="s">
        <v>94</v>
      </c>
      <c r="B50" s="47" t="s">
        <v>98</v>
      </c>
      <c r="C50" s="47"/>
      <c r="D50" s="47"/>
      <c r="E50" s="47"/>
      <c r="F50" s="47"/>
      <c r="G50" s="47"/>
      <c r="H50" s="45"/>
      <c r="I50" s="8"/>
      <c r="J50" s="8"/>
    </row>
    <row r="51" spans="1:10" ht="53.1" customHeight="1" x14ac:dyDescent="0.25">
      <c r="A51" s="36" t="s">
        <v>95</v>
      </c>
      <c r="B51" s="47" t="s">
        <v>99</v>
      </c>
      <c r="C51" s="47"/>
      <c r="D51" s="47"/>
      <c r="E51" s="47"/>
      <c r="F51" s="47"/>
      <c r="G51" s="47"/>
      <c r="H51" s="46"/>
      <c r="I51" s="8"/>
      <c r="J51" s="8"/>
    </row>
    <row r="52" spans="1:10" s="13" customFormat="1" x14ac:dyDescent="0.25">
      <c r="A52" s="11"/>
      <c r="B52" s="23"/>
      <c r="C52" s="23"/>
      <c r="D52" s="24"/>
      <c r="E52" s="24"/>
      <c r="F52" s="24"/>
      <c r="G52" s="24"/>
      <c r="H52" s="19"/>
      <c r="I52" s="12" t="s">
        <v>96</v>
      </c>
      <c r="J52" s="12">
        <f>SUM(J7:J51)</f>
        <v>0</v>
      </c>
    </row>
    <row r="61" spans="1:10" x14ac:dyDescent="0.25">
      <c r="I61" s="6"/>
    </row>
  </sheetData>
  <mergeCells count="6">
    <mergeCell ref="H49:H51"/>
    <mergeCell ref="H18:H22"/>
    <mergeCell ref="B49:G49"/>
    <mergeCell ref="B50:G50"/>
    <mergeCell ref="B51:G51"/>
    <mergeCell ref="C48:G48"/>
  </mergeCells>
  <dataValidations count="34">
    <dataValidation type="list" allowBlank="1" showInputMessage="1" showErrorMessage="1" sqref="I8" xr:uid="{A954111C-E9C6-4C9B-B568-4D2AD8E05472}">
      <formula1>$D$8:$E$8</formula1>
    </dataValidation>
    <dataValidation type="list" allowBlank="1" showInputMessage="1" showErrorMessage="1" sqref="I9" xr:uid="{9C06C82D-A503-4F06-9F1B-1F1604154AC0}">
      <formula1>$C$9:$D$9</formula1>
    </dataValidation>
    <dataValidation type="whole" allowBlank="1" showInputMessage="1" showErrorMessage="1" sqref="J34:J41 J11:J16 J24:J26 J18:J22 J7:J9 J28:J32 J43:J47" xr:uid="{DFDFEC65-7525-473B-AB19-841FAE2DF777}">
      <formula1>0</formula1>
      <formula2>3</formula2>
    </dataValidation>
    <dataValidation type="whole" allowBlank="1" showInputMessage="1" showErrorMessage="1" sqref="J49:J51" xr:uid="{1CCA66DF-C70F-47B0-9CA6-474A0B53038A}">
      <formula1>0</formula1>
      <formula2>5</formula2>
    </dataValidation>
    <dataValidation type="list" allowBlank="1" showInputMessage="1" showErrorMessage="1" sqref="I11" xr:uid="{6BD16346-CE8B-4A3F-812F-B9FFC5D17B2C}">
      <formula1>$D$11:$G$11</formula1>
    </dataValidation>
    <dataValidation type="list" allowBlank="1" showInputMessage="1" showErrorMessage="1" sqref="I12" xr:uid="{ABE1D378-0F87-4319-A012-D6EC9F1094AC}">
      <formula1>$D$12:$G$12</formula1>
    </dataValidation>
    <dataValidation type="list" allowBlank="1" showInputMessage="1" showErrorMessage="1" sqref="I13" xr:uid="{BE9B1506-8894-4FBB-BC6A-6ABC4350F7FC}">
      <formula1>$D$13:$G$13</formula1>
    </dataValidation>
    <dataValidation type="list" allowBlank="1" showInputMessage="1" showErrorMessage="1" sqref="I14" xr:uid="{583146EC-2CD3-4727-A964-8CC0AEE85D74}">
      <formula1>$D$14:$G$14</formula1>
    </dataValidation>
    <dataValidation type="list" allowBlank="1" showInputMessage="1" showErrorMessage="1" sqref="I15" xr:uid="{7C0D8984-20D1-4B4D-9530-641940B82324}">
      <formula1>$D$15:$G$15</formula1>
    </dataValidation>
    <dataValidation type="list" allowBlank="1" showInputMessage="1" showErrorMessage="1" sqref="I16" xr:uid="{3BC13CE2-FBC0-44BD-8F7A-7EC4E4AAE96A}">
      <formula1>$D$16:$G$16</formula1>
    </dataValidation>
    <dataValidation type="list" allowBlank="1" showInputMessage="1" showErrorMessage="1" sqref="I18" xr:uid="{6F754D22-D927-4B63-A013-1E5DA6A432BE}">
      <formula1>$D$18:$G$18</formula1>
    </dataValidation>
    <dataValidation type="list" allowBlank="1" showInputMessage="1" showErrorMessage="1" sqref="I19" xr:uid="{AB3E99B9-EDA1-4A9F-BDB6-B1F1606601A8}">
      <formula1>$D$19:$G$19</formula1>
    </dataValidation>
    <dataValidation type="list" allowBlank="1" showInputMessage="1" showErrorMessage="1" sqref="I20" xr:uid="{F2FF4F39-E3A8-429B-8218-B453F134A934}">
      <formula1>$D$20:$G$20</formula1>
    </dataValidation>
    <dataValidation type="list" allowBlank="1" showInputMessage="1" showErrorMessage="1" sqref="I21" xr:uid="{5C2EF6CE-683F-4C6A-A69F-C9E6AF311464}">
      <formula1>$D$21:$G$21</formula1>
    </dataValidation>
    <dataValidation type="list" allowBlank="1" showInputMessage="1" showErrorMessage="1" sqref="I22" xr:uid="{07FFC93A-E43A-4AB4-83A3-6513D947EF8E}">
      <formula1>$D$22:$G$22</formula1>
    </dataValidation>
    <dataValidation type="list" allowBlank="1" showInputMessage="1" showErrorMessage="1" sqref="I24" xr:uid="{F8DA6047-7EA8-48A2-92C5-40A74F164CA8}">
      <formula1>$D$24:$G$24</formula1>
    </dataValidation>
    <dataValidation type="list" allowBlank="1" showInputMessage="1" showErrorMessage="1" sqref="I25" xr:uid="{89AA46EB-5DAC-4112-902A-598E56309D10}">
      <formula1>$D$25:$G$25</formula1>
    </dataValidation>
    <dataValidation type="list" allowBlank="1" showInputMessage="1" showErrorMessage="1" sqref="I26" xr:uid="{96DB5DED-3039-44FE-B0CF-AE653C50C69B}">
      <formula1>$D$26:$G$26</formula1>
    </dataValidation>
    <dataValidation type="list" allowBlank="1" showInputMessage="1" showErrorMessage="1" sqref="I28" xr:uid="{D6B62BE7-6FF9-464C-BA57-6B02CE1EDCD4}">
      <formula1>$D$28:$G$28</formula1>
    </dataValidation>
    <dataValidation type="list" allowBlank="1" showInputMessage="1" showErrorMessage="1" sqref="I29" xr:uid="{23575D93-5C51-4892-A720-B2FA3592670D}">
      <formula1>$D$29:$G$29</formula1>
    </dataValidation>
    <dataValidation type="list" allowBlank="1" showInputMessage="1" showErrorMessage="1" sqref="I30" xr:uid="{D36F7B45-F5C6-4F19-A9AD-0F71AD99DA2C}">
      <formula1>$D$30:$G$30</formula1>
    </dataValidation>
    <dataValidation type="list" allowBlank="1" showInputMessage="1" showErrorMessage="1" sqref="I31" xr:uid="{C76B2D07-1A4A-49D6-B87F-A7EEDD44CBBC}">
      <formula1>$D$31:$G$31</formula1>
    </dataValidation>
    <dataValidation type="list" allowBlank="1" showInputMessage="1" showErrorMessage="1" sqref="I32" xr:uid="{9B2F0676-64D5-4364-ACF2-04154E312B66}">
      <formula1>$D$32:$G$32</formula1>
    </dataValidation>
    <dataValidation type="list" allowBlank="1" showInputMessage="1" showErrorMessage="1" sqref="I35" xr:uid="{6BC77A6C-E61E-4CC8-A242-E116B1B30A0A}">
      <formula1>$D$35:$E$35</formula1>
    </dataValidation>
    <dataValidation type="list" allowBlank="1" showInputMessage="1" showErrorMessage="1" sqref="I36" xr:uid="{9E049B24-77CC-4A88-9AF3-826B22522B5C}">
      <formula1>$D$36:$E$36</formula1>
    </dataValidation>
    <dataValidation type="list" allowBlank="1" showInputMessage="1" showErrorMessage="1" sqref="I37" xr:uid="{39B980AC-08F2-449A-AE48-A253638E9184}">
      <formula1>$D$37:$E$37</formula1>
    </dataValidation>
    <dataValidation type="list" allowBlank="1" showInputMessage="1" showErrorMessage="1" sqref="I38" xr:uid="{23A44B83-C87F-4D15-B036-26AA60A089B9}">
      <formula1>$D$38:$E$38</formula1>
    </dataValidation>
    <dataValidation type="list" allowBlank="1" showInputMessage="1" showErrorMessage="1" sqref="I39" xr:uid="{69D1DA9B-44B0-4C81-803F-FAA3456354C4}">
      <formula1>$D$39:$E$39</formula1>
    </dataValidation>
    <dataValidation type="list" allowBlank="1" showInputMessage="1" showErrorMessage="1" sqref="I40" xr:uid="{0F76CB75-90FC-4F4C-9E84-11EE96E3AC19}">
      <formula1>$D$40:$E$40</formula1>
    </dataValidation>
    <dataValidation type="list" allowBlank="1" showInputMessage="1" showErrorMessage="1" sqref="I41" xr:uid="{4D2F1CAE-12C6-464E-BC18-C70BD2AE3F1B}">
      <formula1>$D$41:$E$41</formula1>
    </dataValidation>
    <dataValidation type="list" allowBlank="1" showInputMessage="1" showErrorMessage="1" sqref="I44" xr:uid="{CED5BAFF-5E23-4431-A41C-494762BB467B}">
      <formula1>$D$44:$F$44</formula1>
    </dataValidation>
    <dataValidation type="list" allowBlank="1" showInputMessage="1" showErrorMessage="1" sqref="I45:I46" xr:uid="{9B99A7DE-B761-403D-9C13-651227592DE3}">
      <formula1>$D$45:$E$45</formula1>
    </dataValidation>
    <dataValidation type="list" allowBlank="1" showInputMessage="1" showErrorMessage="1" sqref="I47" xr:uid="{A330CE32-E846-469B-AE5C-A5E40C2D0CC9}">
      <formula1>$D$47:$E$47</formula1>
    </dataValidation>
    <dataValidation type="list" allowBlank="1" showInputMessage="1" showErrorMessage="1" sqref="I7" xr:uid="{D848114A-A764-4749-B782-D264ED32429F}">
      <formula1>$D$7:$F$7</formula1>
    </dataValidation>
  </dataValidation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Kammonen Kaisu</dc:creator>
  <cp:lastModifiedBy>Kammonen Kaisu</cp:lastModifiedBy>
  <dcterms:created xsi:type="dcterms:W3CDTF">2023-05-25T12:56:21Z</dcterms:created>
  <dcterms:modified xsi:type="dcterms:W3CDTF">2024-12-09T13:44:58Z</dcterms:modified>
</cp:coreProperties>
</file>